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nab5d\Box Sync\UVA Classes\Voice EDHS 7090\Voice FA16\"/>
    </mc:Choice>
  </mc:AlternateContent>
  <bookViews>
    <workbookView xWindow="7080" yWindow="456" windowWidth="28896" windowHeight="10536"/>
  </bookViews>
  <sheets>
    <sheet name="EDHS7090" sheetId="4" r:id="rId1"/>
    <sheet name="Sheet1" sheetId="1" r:id="rId2"/>
    <sheet name="Sheet2" sheetId="2" r:id="rId3"/>
    <sheet name="Sheet3" sheetId="3" r:id="rId4"/>
  </sheet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C3" i="4" l="1"/>
  <c r="T3" i="4"/>
  <c r="AY3" i="4" l="1"/>
  <c r="AU3" i="4"/>
  <c r="AQ3" i="4"/>
  <c r="AM3" i="4"/>
  <c r="AI3" i="4"/>
  <c r="AE3" i="4"/>
  <c r="AA3" i="4"/>
  <c r="W3" i="4"/>
  <c r="O3" i="4"/>
  <c r="G3" i="4"/>
  <c r="K3" i="4"/>
  <c r="C3" i="4"/>
  <c r="AZ3" i="4"/>
  <c r="L3" i="4"/>
  <c r="BB3" i="4"/>
  <c r="BA3" i="4"/>
  <c r="AW3" i="4"/>
  <c r="E3" i="4"/>
  <c r="BB6" i="4"/>
  <c r="B22" i="4"/>
  <c r="AK3" i="4"/>
  <c r="AH5" i="4"/>
  <c r="B5" i="4"/>
  <c r="N5" i="4"/>
  <c r="AO3" i="4"/>
  <c r="AG3" i="4"/>
  <c r="AC3" i="4"/>
  <c r="Y3" i="4"/>
  <c r="Q3" i="4"/>
  <c r="M3" i="4"/>
  <c r="I3" i="4"/>
  <c r="AS3" i="4"/>
  <c r="BB5" i="4"/>
  <c r="P3" i="4"/>
  <c r="D3" i="4"/>
  <c r="AJ3" i="4"/>
  <c r="AF3" i="4"/>
  <c r="X3" i="4"/>
  <c r="AN3" i="4"/>
  <c r="H3" i="4"/>
  <c r="AB3" i="4"/>
  <c r="AR3" i="4"/>
  <c r="AV3" i="4"/>
  <c r="P4" i="4"/>
  <c r="H4" i="4"/>
  <c r="L4" i="4"/>
  <c r="T4" i="4"/>
  <c r="D4" i="4"/>
  <c r="X4" i="4"/>
</calcChain>
</file>

<file path=xl/sharedStrings.xml><?xml version="1.0" encoding="utf-8"?>
<sst xmlns="http://schemas.openxmlformats.org/spreadsheetml/2006/main" count="70" uniqueCount="33">
  <si>
    <t>Letter Grade</t>
  </si>
  <si>
    <t>CUR GRD</t>
  </si>
  <si>
    <t>Pts</t>
  </si>
  <si>
    <t>Midterm</t>
  </si>
  <si>
    <t>Final</t>
  </si>
  <si>
    <t>Assignment 1</t>
  </si>
  <si>
    <t>Engagement</t>
  </si>
  <si>
    <t>Assignment 2</t>
  </si>
  <si>
    <t>Assignment 3</t>
  </si>
  <si>
    <t>Figures Voice</t>
  </si>
  <si>
    <t>Case Study 1</t>
  </si>
  <si>
    <t>Case Study 2</t>
  </si>
  <si>
    <t>Case Study 3</t>
  </si>
  <si>
    <t>Assign 1</t>
  </si>
  <si>
    <t>Assign2</t>
  </si>
  <si>
    <t>Mid-term</t>
  </si>
  <si>
    <t>CS 1</t>
  </si>
  <si>
    <t>CS 2</t>
  </si>
  <si>
    <t>Assign 3</t>
  </si>
  <si>
    <t>CS 3</t>
  </si>
  <si>
    <t>Figures</t>
  </si>
  <si>
    <t>Current Grade</t>
  </si>
  <si>
    <t>Score</t>
  </si>
  <si>
    <t>Final Exam</t>
  </si>
  <si>
    <t>Assign 4 - p2</t>
  </si>
  <si>
    <t xml:space="preserve">Assign 4 - P1 </t>
  </si>
  <si>
    <t>Assignment 4 - P2</t>
  </si>
  <si>
    <t>Assignment 4 - P1</t>
  </si>
  <si>
    <t>Item Score</t>
  </si>
  <si>
    <t>Percentage of Total</t>
  </si>
  <si>
    <t>Name</t>
  </si>
  <si>
    <t>Simu-Case</t>
  </si>
  <si>
    <t>SimuCase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</si>
</sst>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;@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50">
    <xf numFmtId="0" fontId="0" fillId="0" borderId="0" xfId="0"/>
    <xf numFmtId="9" fontId="0" fillId="0" borderId="0" xfId="1" applyFont="1"/>
    <xf numFmtId="0" fontId="2" fillId="0" borderId="11" xfId="0" applyFont="1" applyBorder="1" applyAlignment="1">
      <alignment wrapText="1"/>
    </xf>
    <xf numFmtId="9" fontId="2" fillId="2" borderId="12" xfId="1" applyFont="1" applyFill="1" applyBorder="1" applyAlignment="1">
      <alignment wrapText="1"/>
    </xf>
    <xf numFmtId="9" fontId="0" fillId="3" borderId="13" xfId="1" applyFont="1" applyFill="1" applyBorder="1" applyAlignment="1">
      <alignment wrapText="1"/>
    </xf>
    <xf numFmtId="0" fontId="0" fillId="0" borderId="14" xfId="0" applyBorder="1" applyAlignment="1">
      <alignment horizontal="right" wrapText="1"/>
    </xf>
    <xf numFmtId="0" fontId="2" fillId="4" borderId="15" xfId="0" applyFont="1" applyFill="1" applyBorder="1" applyAlignment="1">
      <alignment wrapText="1"/>
    </xf>
    <xf numFmtId="0" fontId="2" fillId="0" borderId="11" xfId="0" applyFont="1" applyBorder="1"/>
    <xf numFmtId="164" fontId="2" fillId="0" borderId="0" xfId="1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right"/>
    </xf>
    <xf numFmtId="2" fontId="0" fillId="0" borderId="18" xfId="0" applyNumberFormat="1" applyBorder="1"/>
    <xf numFmtId="9" fontId="0" fillId="3" borderId="19" xfId="1" applyFont="1" applyFill="1" applyBorder="1"/>
    <xf numFmtId="9" fontId="0" fillId="3" borderId="21" xfId="1" applyFont="1" applyFill="1" applyBorder="1" applyAlignment="1">
      <alignment wrapText="1"/>
    </xf>
    <xf numFmtId="9" fontId="0" fillId="3" borderId="22" xfId="1" applyFont="1" applyFill="1" applyBorder="1"/>
    <xf numFmtId="0" fontId="5" fillId="0" borderId="16" xfId="0" applyFont="1" applyBorder="1" applyAlignment="1">
      <alignment horizontal="center" wrapText="1"/>
    </xf>
    <xf numFmtId="165" fontId="0" fillId="0" borderId="0" xfId="0" applyNumberFormat="1"/>
    <xf numFmtId="165" fontId="0" fillId="3" borderId="22" xfId="1" applyNumberFormat="1" applyFont="1" applyFill="1" applyBorder="1"/>
    <xf numFmtId="0" fontId="0" fillId="4" borderId="17" xfId="0" applyFill="1" applyBorder="1" applyProtection="1">
      <protection locked="0"/>
    </xf>
    <xf numFmtId="0" fontId="0" fillId="0" borderId="0" xfId="0" applyProtection="1">
      <protection locked="0"/>
    </xf>
    <xf numFmtId="0" fontId="4" fillId="4" borderId="17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horizontal="right"/>
    </xf>
    <xf numFmtId="0" fontId="2" fillId="2" borderId="10" xfId="0" applyFont="1" applyFill="1" applyBorder="1" applyProtection="1"/>
    <xf numFmtId="0" fontId="0" fillId="2" borderId="9" xfId="0" applyFill="1" applyBorder="1" applyProtection="1"/>
    <xf numFmtId="9" fontId="2" fillId="2" borderId="8" xfId="1" applyFont="1" applyFill="1" applyBorder="1" applyProtection="1"/>
    <xf numFmtId="9" fontId="2" fillId="2" borderId="9" xfId="1" applyFont="1" applyFill="1" applyBorder="1" applyProtection="1"/>
    <xf numFmtId="0" fontId="2" fillId="2" borderId="9" xfId="0" applyFont="1" applyFill="1" applyBorder="1" applyProtection="1"/>
    <xf numFmtId="165" fontId="2" fillId="2" borderId="9" xfId="1" applyNumberFormat="1" applyFont="1" applyFill="1" applyBorder="1" applyProtection="1"/>
    <xf numFmtId="0" fontId="2" fillId="2" borderId="7" xfId="1" applyNumberFormat="1" applyFont="1" applyFill="1" applyBorder="1" applyProtection="1"/>
    <xf numFmtId="0" fontId="0" fillId="0" borderId="6" xfId="0" applyBorder="1" applyProtection="1"/>
    <xf numFmtId="0" fontId="2" fillId="2" borderId="1" xfId="0" applyFont="1" applyFill="1" applyBorder="1" applyAlignment="1" applyProtection="1">
      <alignment horizontal="right"/>
    </xf>
    <xf numFmtId="165" fontId="2" fillId="2" borderId="5" xfId="1" applyNumberFormat="1" applyFont="1" applyFill="1" applyBorder="1" applyProtection="1"/>
    <xf numFmtId="165" fontId="0" fillId="2" borderId="4" xfId="0" applyNumberFormat="1" applyFill="1" applyBorder="1" applyProtection="1"/>
    <xf numFmtId="165" fontId="2" fillId="2" borderId="3" xfId="1" applyNumberFormat="1" applyFont="1" applyFill="1" applyBorder="1" applyProtection="1"/>
    <xf numFmtId="165" fontId="2" fillId="2" borderId="4" xfId="1" applyNumberFormat="1" applyFont="1" applyFill="1" applyBorder="1" applyProtection="1"/>
    <xf numFmtId="165" fontId="2" fillId="2" borderId="1" xfId="1" applyNumberFormat="1" applyFont="1" applyFill="1" applyBorder="1" applyProtection="1"/>
    <xf numFmtId="9" fontId="2" fillId="2" borderId="2" xfId="1" applyFont="1" applyFill="1" applyBorder="1" applyProtection="1"/>
    <xf numFmtId="0" fontId="0" fillId="0" borderId="1" xfId="0" applyBorder="1" applyProtection="1"/>
    <xf numFmtId="0" fontId="0" fillId="0" borderId="0" xfId="0" applyProtection="1"/>
    <xf numFmtId="9" fontId="0" fillId="0" borderId="0" xfId="1" applyFont="1" applyProtection="1"/>
    <xf numFmtId="0" fontId="0" fillId="0" borderId="0" xfId="1" applyNumberFormat="1" applyFont="1" applyProtection="1"/>
    <xf numFmtId="1" fontId="0" fillId="0" borderId="0" xfId="1" applyNumberFormat="1" applyFont="1" applyProtection="1"/>
    <xf numFmtId="0" fontId="9" fillId="0" borderId="0" xfId="0" applyFont="1" applyAlignment="1" applyProtection="1">
      <alignment horizontal="left" indent="2"/>
    </xf>
    <xf numFmtId="9" fontId="9" fillId="0" borderId="0" xfId="0" applyNumberFormat="1" applyFont="1" applyAlignment="1" applyProtection="1">
      <alignment horizontal="left" indent="2"/>
    </xf>
    <xf numFmtId="165" fontId="9" fillId="0" borderId="0" xfId="0" applyNumberFormat="1" applyFont="1" applyAlignment="1" applyProtection="1">
      <alignment horizontal="left" indent="2"/>
    </xf>
    <xf numFmtId="9" fontId="8" fillId="0" borderId="0" xfId="0" applyNumberFormat="1" applyFont="1" applyAlignment="1" applyProtection="1">
      <alignment horizontal="left" indent="2"/>
    </xf>
    <xf numFmtId="0" fontId="8" fillId="0" borderId="0" xfId="0" applyFont="1" applyAlignment="1" applyProtection="1">
      <alignment horizontal="left" indent="2"/>
    </xf>
    <xf numFmtId="9" fontId="0" fillId="0" borderId="0" xfId="0" applyNumberFormat="1" applyProtection="1"/>
    <xf numFmtId="10" fontId="2" fillId="2" borderId="20" xfId="1" applyNumberFormat="1" applyFont="1" applyFill="1" applyBorder="1"/>
  </cellXfs>
  <cellStyles count="1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F24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C4" sqref="BC4"/>
    </sheetView>
  </sheetViews>
  <sheetFormatPr defaultColWidth="8.77734375" defaultRowHeight="14.4" x14ac:dyDescent="0.3"/>
  <cols>
    <col min="1" max="1" width="21" customWidth="1"/>
    <col min="2" max="2" width="8.33203125" customWidth="1"/>
    <col min="3" max="3" width="6.6640625" hidden="1" customWidth="1"/>
    <col min="4" max="4" width="6" style="1" hidden="1" customWidth="1"/>
    <col min="5" max="5" width="6" style="1" customWidth="1"/>
    <col min="6" max="6" width="8.33203125" customWidth="1"/>
    <col min="7" max="7" width="6" hidden="1" customWidth="1"/>
    <col min="8" max="8" width="6" style="1" hidden="1" customWidth="1"/>
    <col min="9" max="9" width="6" style="1" customWidth="1"/>
    <col min="10" max="10" width="9.109375" customWidth="1"/>
    <col min="11" max="11" width="6.109375" hidden="1" customWidth="1"/>
    <col min="12" max="12" width="5.6640625" style="1" hidden="1" customWidth="1"/>
    <col min="13" max="13" width="5.6640625" style="1" customWidth="1"/>
    <col min="14" max="14" width="6.33203125" bestFit="1" customWidth="1"/>
    <col min="15" max="15" width="5.6640625" hidden="1" customWidth="1"/>
    <col min="16" max="16" width="6" style="1" hidden="1" customWidth="1"/>
    <col min="17" max="17" width="6" style="1" customWidth="1"/>
    <col min="18" max="18" width="7" customWidth="1"/>
    <col min="19" max="19" width="7.77734375" hidden="1" customWidth="1"/>
    <col min="20" max="20" width="8" style="1" hidden="1" customWidth="1"/>
    <col min="21" max="21" width="7" style="1" customWidth="1"/>
    <col min="22" max="22" width="6.77734375" style="1" customWidth="1"/>
    <col min="23" max="23" width="6.33203125" style="1" hidden="1" customWidth="1"/>
    <col min="24" max="24" width="6.44140625" hidden="1" customWidth="1"/>
    <col min="25" max="25" width="6.44140625" customWidth="1"/>
    <col min="26" max="26" width="8.33203125" customWidth="1"/>
    <col min="27" max="27" width="5.33203125" hidden="1" customWidth="1"/>
    <col min="28" max="28" width="6" hidden="1" customWidth="1"/>
    <col min="29" max="29" width="6" customWidth="1"/>
    <col min="30" max="30" width="7.109375" customWidth="1"/>
    <col min="31" max="31" width="5.33203125" hidden="1" customWidth="1"/>
    <col min="32" max="32" width="6" hidden="1" customWidth="1"/>
    <col min="33" max="33" width="6" customWidth="1"/>
    <col min="34" max="34" width="8.109375" bestFit="1" customWidth="1"/>
    <col min="35" max="35" width="5.33203125" hidden="1" customWidth="1"/>
    <col min="36" max="36" width="7.44140625" hidden="1" customWidth="1"/>
    <col min="37" max="37" width="7.44140625" customWidth="1"/>
    <col min="38" max="38" width="5.6640625" customWidth="1"/>
    <col min="39" max="39" width="5.33203125" hidden="1" customWidth="1"/>
    <col min="40" max="40" width="6" hidden="1" customWidth="1"/>
    <col min="41" max="41" width="6" customWidth="1"/>
    <col min="42" max="42" width="8.109375" customWidth="1"/>
    <col min="43" max="43" width="5.33203125" hidden="1" customWidth="1"/>
    <col min="44" max="44" width="6.44140625" hidden="1" customWidth="1"/>
    <col min="45" max="45" width="6.44140625" customWidth="1"/>
    <col min="46" max="46" width="7.6640625" customWidth="1"/>
    <col min="47" max="48" width="6.44140625" hidden="1" customWidth="1"/>
    <col min="49" max="49" width="7.44140625" customWidth="1"/>
    <col min="50" max="50" width="7.6640625" customWidth="1"/>
    <col min="51" max="51" width="7.77734375" hidden="1" customWidth="1"/>
    <col min="52" max="52" width="6.44140625" hidden="1" customWidth="1"/>
    <col min="53" max="53" width="7.44140625" customWidth="1"/>
    <col min="54" max="54" width="10.6640625" customWidth="1"/>
    <col min="55" max="55" width="8.6640625" customWidth="1"/>
  </cols>
  <sheetData>
    <row r="1" spans="1:58" ht="18" customHeight="1" thickBot="1" x14ac:dyDescent="0.35">
      <c r="A1" s="11"/>
      <c r="B1" s="10"/>
      <c r="C1" s="9"/>
      <c r="D1" s="8"/>
      <c r="E1" s="8"/>
      <c r="F1" s="9"/>
      <c r="G1" s="9"/>
      <c r="H1" s="8"/>
      <c r="I1" s="8"/>
      <c r="J1" s="9"/>
      <c r="K1" s="9"/>
      <c r="L1" s="8"/>
      <c r="M1" s="8"/>
      <c r="N1" s="9"/>
      <c r="O1" s="9"/>
      <c r="P1" s="8"/>
      <c r="Q1" s="8"/>
      <c r="R1" s="9"/>
      <c r="S1" s="9"/>
      <c r="T1" s="8"/>
      <c r="U1" s="8"/>
      <c r="V1" s="9"/>
      <c r="W1" s="9"/>
      <c r="X1" s="8"/>
      <c r="Y1" s="8"/>
      <c r="Z1" s="9"/>
      <c r="AA1" s="9"/>
      <c r="AB1" s="8"/>
      <c r="AC1" s="8"/>
      <c r="AD1" s="9"/>
      <c r="AE1" s="9"/>
      <c r="AF1" s="8"/>
      <c r="AG1" s="8"/>
      <c r="AH1" s="9"/>
      <c r="AI1" s="9"/>
      <c r="AJ1" s="8"/>
      <c r="AK1" s="8"/>
      <c r="AL1" s="9"/>
      <c r="AM1" s="9"/>
      <c r="AN1" s="8"/>
      <c r="AO1" s="8"/>
      <c r="AP1" s="9"/>
      <c r="AQ1" s="9"/>
      <c r="AR1" s="8"/>
      <c r="AS1" s="8"/>
      <c r="AT1" s="8"/>
      <c r="AU1" s="8"/>
      <c r="AV1" s="8"/>
      <c r="AW1" s="8"/>
      <c r="AX1" s="8"/>
      <c r="AY1" s="8"/>
      <c r="AZ1" s="8"/>
      <c r="BA1" s="8"/>
      <c r="BB1" s="1"/>
    </row>
    <row r="2" spans="1:58" ht="29.4" thickBot="1" x14ac:dyDescent="0.35">
      <c r="A2" s="7" t="s">
        <v>30</v>
      </c>
      <c r="B2" s="6" t="s">
        <v>13</v>
      </c>
      <c r="C2" s="5" t="s">
        <v>2</v>
      </c>
      <c r="D2" s="4" t="s">
        <v>1</v>
      </c>
      <c r="E2" s="14" t="s">
        <v>22</v>
      </c>
      <c r="F2" s="6" t="s">
        <v>14</v>
      </c>
      <c r="G2" s="5" t="s">
        <v>2</v>
      </c>
      <c r="H2" s="4" t="s">
        <v>1</v>
      </c>
      <c r="I2" s="14" t="s">
        <v>22</v>
      </c>
      <c r="J2" s="6" t="s">
        <v>18</v>
      </c>
      <c r="K2" s="5" t="s">
        <v>2</v>
      </c>
      <c r="L2" s="4" t="s">
        <v>1</v>
      </c>
      <c r="M2" s="14" t="s">
        <v>22</v>
      </c>
      <c r="N2" s="6" t="s">
        <v>15</v>
      </c>
      <c r="O2" s="5" t="s">
        <v>2</v>
      </c>
      <c r="P2" s="4" t="s">
        <v>1</v>
      </c>
      <c r="Q2" s="14" t="s">
        <v>22</v>
      </c>
      <c r="R2" s="6" t="s">
        <v>31</v>
      </c>
      <c r="S2" s="5" t="s">
        <v>2</v>
      </c>
      <c r="T2" s="4" t="s">
        <v>1</v>
      </c>
      <c r="U2" s="14" t="s">
        <v>22</v>
      </c>
      <c r="V2" s="6" t="s">
        <v>16</v>
      </c>
      <c r="W2" s="5" t="s">
        <v>2</v>
      </c>
      <c r="X2" s="4" t="s">
        <v>1</v>
      </c>
      <c r="Y2" s="14" t="s">
        <v>22</v>
      </c>
      <c r="Z2" s="6" t="s">
        <v>25</v>
      </c>
      <c r="AA2" s="5" t="s">
        <v>2</v>
      </c>
      <c r="AB2" s="4" t="s">
        <v>1</v>
      </c>
      <c r="AC2" s="14" t="s">
        <v>22</v>
      </c>
      <c r="AD2" s="6" t="s">
        <v>17</v>
      </c>
      <c r="AE2" s="5" t="s">
        <v>2</v>
      </c>
      <c r="AF2" s="4" t="s">
        <v>1</v>
      </c>
      <c r="AG2" s="14" t="s">
        <v>22</v>
      </c>
      <c r="AH2" s="6" t="s">
        <v>20</v>
      </c>
      <c r="AI2" s="5" t="s">
        <v>2</v>
      </c>
      <c r="AJ2" s="4" t="s">
        <v>1</v>
      </c>
      <c r="AK2" s="14" t="s">
        <v>22</v>
      </c>
      <c r="AL2" s="6" t="s">
        <v>19</v>
      </c>
      <c r="AM2" s="5" t="s">
        <v>2</v>
      </c>
      <c r="AN2" s="4" t="s">
        <v>1</v>
      </c>
      <c r="AO2" s="14" t="s">
        <v>22</v>
      </c>
      <c r="AP2" s="6" t="s">
        <v>24</v>
      </c>
      <c r="AQ2" s="5" t="s">
        <v>2</v>
      </c>
      <c r="AR2" s="4" t="s">
        <v>1</v>
      </c>
      <c r="AS2" s="14" t="s">
        <v>22</v>
      </c>
      <c r="AT2" s="6" t="s">
        <v>6</v>
      </c>
      <c r="AU2" s="5" t="s">
        <v>2</v>
      </c>
      <c r="AV2" s="4" t="s">
        <v>1</v>
      </c>
      <c r="AW2" s="14" t="s">
        <v>22</v>
      </c>
      <c r="AX2" s="6" t="s">
        <v>23</v>
      </c>
      <c r="AY2" s="5" t="s">
        <v>2</v>
      </c>
      <c r="AZ2" s="4" t="s">
        <v>1</v>
      </c>
      <c r="BA2" s="14" t="s">
        <v>22</v>
      </c>
      <c r="BB2" s="3" t="s">
        <v>21</v>
      </c>
      <c r="BC2" s="2" t="s">
        <v>0</v>
      </c>
    </row>
    <row r="3" spans="1:58" ht="15" thickBot="1" x14ac:dyDescent="0.35">
      <c r="A3" s="20"/>
      <c r="B3" s="19"/>
      <c r="C3" s="12">
        <f>(B3/$B$4)*$B$6</f>
        <v>0</v>
      </c>
      <c r="D3" s="13">
        <f>(C3/$B$6)</f>
        <v>0</v>
      </c>
      <c r="E3" s="15">
        <f>B3/B$4</f>
        <v>0</v>
      </c>
      <c r="F3" s="19"/>
      <c r="G3" s="12">
        <f>(F3/$F$4)*$F$6</f>
        <v>0</v>
      </c>
      <c r="H3" s="13">
        <f>(G3+C3)/($B$6+$F$6)</f>
        <v>0</v>
      </c>
      <c r="I3" s="15">
        <f>F3/F$4</f>
        <v>0</v>
      </c>
      <c r="J3" s="21"/>
      <c r="K3" s="12">
        <f>(J3/$J$4)*$J$6</f>
        <v>0</v>
      </c>
      <c r="L3" s="13">
        <f>(C3+K3+G3)/($B$6+$F$6+$J$6)</f>
        <v>0</v>
      </c>
      <c r="M3" s="15">
        <f>J3/J$4</f>
        <v>0</v>
      </c>
      <c r="N3" s="19"/>
      <c r="O3" s="12">
        <f>(N3/$N$4)*$N$6</f>
        <v>0</v>
      </c>
      <c r="P3" s="13">
        <f>(C3+G3+O3+K3)/($B$6+$F$6+$J$6+$N$6)</f>
        <v>0</v>
      </c>
      <c r="Q3" s="15">
        <f>N3/N$4</f>
        <v>0</v>
      </c>
      <c r="R3" s="21"/>
      <c r="S3" s="12"/>
      <c r="T3" s="13">
        <f>(C3+G3+K3+S3+O3)/($B$6+$F$6+$J$6+$N$6+$R$6)</f>
        <v>0</v>
      </c>
      <c r="U3" s="15"/>
      <c r="V3" s="19"/>
      <c r="W3" s="12">
        <f>(V3/$V$4)*$V$6</f>
        <v>0</v>
      </c>
      <c r="X3" s="13">
        <f>(C3+G3+K3+O3+W3+S3)/($B$6+$F$6+$J$6+$N$6+$R$6+$V$6)</f>
        <v>0</v>
      </c>
      <c r="Y3" s="15">
        <f>V3/V$4</f>
        <v>0</v>
      </c>
      <c r="Z3" s="19"/>
      <c r="AA3" s="12">
        <f>(Z3/$Z$4)*$Z$6</f>
        <v>0</v>
      </c>
      <c r="AB3" s="13">
        <f>(C3+G3+K3+O3+S3+AA3+W3)/($B$6+$F$6+$J$6+$N$6+$R$6+$V$6+$Z$6)</f>
        <v>0</v>
      </c>
      <c r="AC3" s="15">
        <f>Z3/Z$4</f>
        <v>0</v>
      </c>
      <c r="AD3" s="19"/>
      <c r="AE3" s="12">
        <f>(AD3/$AD$4)*$AD$6</f>
        <v>0</v>
      </c>
      <c r="AF3" s="13">
        <f>(C3+G3+K3+O3+S3+W3+AE3+AA3)/($B$6+$F$6+$J$6+$N$6+$R$6+$V$6+$Z$6+$AD$6)</f>
        <v>0</v>
      </c>
      <c r="AG3" s="15">
        <f>AD3/AD$4</f>
        <v>0</v>
      </c>
      <c r="AH3" s="19"/>
      <c r="AI3" s="12">
        <f>(AH3/$AH$4)*$AH$6</f>
        <v>0</v>
      </c>
      <c r="AJ3" s="13">
        <f>(C3+G3+K3+O3+S3+W3+AA3+AI3+AE3)/($B$6+$F$6+$J$6+$N$6+$R$6+$V$6+$Z$6+$AD$6+$AH$6)</f>
        <v>0</v>
      </c>
      <c r="AK3" s="15">
        <f>AH3/AH$4</f>
        <v>0</v>
      </c>
      <c r="AL3" s="21"/>
      <c r="AM3" s="12">
        <f>(AL3/$AL$4)*$AL$6</f>
        <v>0</v>
      </c>
      <c r="AN3" s="13">
        <f>(C3+G3+K3+O3+S3+W3+AA3+AE3+AM3+AI3)/($B$6+$F$6+$J$6+$N$6+$R$6+$V$6+$Z$6+$AD$6+$AH$6+$AL$6)</f>
        <v>0</v>
      </c>
      <c r="AO3" s="15">
        <f>AL3/AL$4</f>
        <v>0</v>
      </c>
      <c r="AP3" s="21"/>
      <c r="AQ3" s="12">
        <f>(AP3/$AP$4)*$AP$6</f>
        <v>0</v>
      </c>
      <c r="AR3" s="13">
        <f>(C3+G3+K3+O3+S3+W3+AA3+AE3+AI3+AQ3+AM3)/($B$6+$F$6+$J$6+$N$6+$R$6+$V$6+$Z$6+$AD$6+$AH$6+$AL$6+$AP$6)</f>
        <v>0</v>
      </c>
      <c r="AS3" s="15">
        <f>AP3/AP$4</f>
        <v>0</v>
      </c>
      <c r="AT3" s="21"/>
      <c r="AU3" s="12">
        <f>(AT3/$AT$4)*$AT$6</f>
        <v>0</v>
      </c>
      <c r="AV3" s="13">
        <f>(G3+K3+O3+S3+W3+AA3+AE3+AI3+AM3+AU3+AQ3+C3)/($B$6+$F$6+$J$6+$N$6+$R$6+$V$6+$Z$6+$AD$6+$AH$6+$AL$6+$AP$6+$AT$6)</f>
        <v>0</v>
      </c>
      <c r="AW3" s="18">
        <f>AT3/AT$4</f>
        <v>0</v>
      </c>
      <c r="AX3" s="21"/>
      <c r="AY3" s="12">
        <f>(AX3/$AX$4)*$AX$6</f>
        <v>0</v>
      </c>
      <c r="AZ3" s="13">
        <f>(C3+K3+O3+S3+W3+AA3+AE3+AI3+AM3+AQ3+AY3+AU3+G3)/($B$6+$F$6+$J$6+$N$6+$R$6+$V$6+$Z$6+$AD$6+$AH$6+$AL$6+$AP$6+$AT$6+$AX$6)</f>
        <v>0</v>
      </c>
      <c r="BA3" s="18">
        <f>AX3/AX$4</f>
        <v>0</v>
      </c>
      <c r="BB3" s="49">
        <f>IF(AY3&gt;0,AZ3,IF(AU3&gt;0,AV3,IF(AQ3&gt;0,AR3,IF(AM3&gt;0,AN3,IF(AI3&gt;0,AJ3,IF(AE3&gt;0,AF3,IF(AA3&gt;0,AB3,IF(W3&gt;0,X3,IF(S3&gt;0,T3,IF(O3&gt;0,P3,IF(K3&gt;0,L3,IF(G3&gt;0,H3,IF(C3&gt;0,D3,0)))))))))))))</f>
        <v>0</v>
      </c>
      <c r="BC3" s="16" t="str">
        <f>IF(BB3&gt;0.9799,"A+",IF(BB3&gt;0.9499,"A",IF(BB3&gt;0.9199, "A-",IF(BB3&gt;0.8799, "B+",IF(BB3&gt;0.8299,"B",IF(BB3&gt;0.7999,"B-",IF(BB3&gt;0.7599,"C+",IF(BB3&gt;0.7299,"C",IF(BB3&gt;0.6999,"C-",IF(BB3&gt;0.599,"D","F"))))))))))</f>
        <v>F</v>
      </c>
      <c r="BF3" s="17"/>
    </row>
    <row r="4" spans="1:58" x14ac:dyDescent="0.3">
      <c r="A4" s="22" t="s">
        <v>28</v>
      </c>
      <c r="B4" s="23">
        <v>20</v>
      </c>
      <c r="C4" s="24"/>
      <c r="D4" s="25">
        <f>AVERAGE(D3:D3)</f>
        <v>0</v>
      </c>
      <c r="E4" s="26"/>
      <c r="F4" s="27">
        <v>30</v>
      </c>
      <c r="G4" s="24"/>
      <c r="H4" s="25">
        <f>AVERAGE(H3:H3)</f>
        <v>0</v>
      </c>
      <c r="I4" s="26"/>
      <c r="J4" s="27">
        <v>30</v>
      </c>
      <c r="K4" s="24"/>
      <c r="L4" s="25">
        <f>AVERAGE(L3:L3)</f>
        <v>0</v>
      </c>
      <c r="M4" s="26"/>
      <c r="N4" s="27">
        <v>150</v>
      </c>
      <c r="O4" s="24"/>
      <c r="P4" s="25">
        <f>AVERAGE(P3:P3)</f>
        <v>0</v>
      </c>
      <c r="Q4" s="26"/>
      <c r="R4" s="27">
        <v>0</v>
      </c>
      <c r="S4" s="24"/>
      <c r="T4" s="25">
        <f>AVERAGE(T3:T3)</f>
        <v>0</v>
      </c>
      <c r="U4" s="26"/>
      <c r="V4" s="27">
        <v>20</v>
      </c>
      <c r="W4" s="24"/>
      <c r="X4" s="25">
        <f>AVERAGE(X3:X3)</f>
        <v>0</v>
      </c>
      <c r="Y4" s="26"/>
      <c r="Z4" s="27">
        <v>50</v>
      </c>
      <c r="AA4" s="24"/>
      <c r="AB4" s="25"/>
      <c r="AC4" s="26"/>
      <c r="AD4" s="27">
        <v>20</v>
      </c>
      <c r="AE4" s="24"/>
      <c r="AF4" s="25"/>
      <c r="AG4" s="26"/>
      <c r="AH4" s="27">
        <v>100</v>
      </c>
      <c r="AI4" s="24"/>
      <c r="AJ4" s="25"/>
      <c r="AK4" s="26"/>
      <c r="AL4" s="27">
        <v>20</v>
      </c>
      <c r="AM4" s="24"/>
      <c r="AN4" s="25"/>
      <c r="AO4" s="26"/>
      <c r="AP4" s="27">
        <v>30</v>
      </c>
      <c r="AQ4" s="24"/>
      <c r="AR4" s="25"/>
      <c r="AS4" s="26"/>
      <c r="AT4" s="27">
        <v>10</v>
      </c>
      <c r="AU4" s="24"/>
      <c r="AV4" s="25"/>
      <c r="AW4" s="28"/>
      <c r="AX4" s="27">
        <v>130</v>
      </c>
      <c r="AY4" s="24"/>
      <c r="AZ4" s="25"/>
      <c r="BA4" s="28"/>
      <c r="BB4" s="29">
        <v>100</v>
      </c>
      <c r="BC4" s="30"/>
      <c r="BF4" s="17"/>
    </row>
    <row r="5" spans="1:58" ht="15" thickBot="1" x14ac:dyDescent="0.35">
      <c r="A5" s="31" t="s">
        <v>29</v>
      </c>
      <c r="B5" s="32">
        <f>B8</f>
        <v>0.03</v>
      </c>
      <c r="C5" s="33"/>
      <c r="D5" s="34"/>
      <c r="E5" s="35"/>
      <c r="F5" s="35">
        <v>0.04</v>
      </c>
      <c r="G5" s="33"/>
      <c r="H5" s="34"/>
      <c r="I5" s="35"/>
      <c r="J5" s="35">
        <v>0.03</v>
      </c>
      <c r="K5" s="33"/>
      <c r="L5" s="34"/>
      <c r="M5" s="35"/>
      <c r="N5" s="35">
        <f>B11</f>
        <v>0.25</v>
      </c>
      <c r="O5" s="33"/>
      <c r="P5" s="36"/>
      <c r="Q5" s="35"/>
      <c r="R5" s="35">
        <v>0</v>
      </c>
      <c r="S5" s="33"/>
      <c r="T5" s="34"/>
      <c r="U5" s="35"/>
      <c r="V5" s="35">
        <v>3.3000000000000002E-2</v>
      </c>
      <c r="W5" s="33"/>
      <c r="X5" s="34"/>
      <c r="Y5" s="35"/>
      <c r="Z5" s="35">
        <v>0.06</v>
      </c>
      <c r="AA5" s="33"/>
      <c r="AB5" s="34"/>
      <c r="AC5" s="35"/>
      <c r="AD5" s="35">
        <v>3.3000000000000002E-2</v>
      </c>
      <c r="AE5" s="33"/>
      <c r="AF5" s="34"/>
      <c r="AG5" s="35"/>
      <c r="AH5" s="35">
        <f>B16</f>
        <v>0.1</v>
      </c>
      <c r="AI5" s="33"/>
      <c r="AJ5" s="34"/>
      <c r="AK5" s="35"/>
      <c r="AL5" s="35">
        <v>3.3000000000000002E-2</v>
      </c>
      <c r="AM5" s="33"/>
      <c r="AN5" s="34"/>
      <c r="AO5" s="35"/>
      <c r="AP5" s="35">
        <v>0.04</v>
      </c>
      <c r="AQ5" s="33"/>
      <c r="AR5" s="34"/>
      <c r="AS5" s="35"/>
      <c r="AT5" s="35">
        <v>0.1</v>
      </c>
      <c r="AU5" s="33"/>
      <c r="AV5" s="34"/>
      <c r="AW5" s="35"/>
      <c r="AX5" s="35">
        <v>0.25</v>
      </c>
      <c r="AY5" s="33"/>
      <c r="AZ5" s="34"/>
      <c r="BA5" s="35"/>
      <c r="BB5" s="37">
        <f>SUM(B5:AX5)</f>
        <v>0.999</v>
      </c>
      <c r="BC5" s="38"/>
    </row>
    <row r="6" spans="1:58" hidden="1" x14ac:dyDescent="0.3">
      <c r="A6" s="39"/>
      <c r="B6" s="39">
        <v>3</v>
      </c>
      <c r="C6" s="39"/>
      <c r="D6" s="40"/>
      <c r="E6" s="40"/>
      <c r="F6" s="39">
        <v>4</v>
      </c>
      <c r="G6" s="39"/>
      <c r="H6" s="40"/>
      <c r="I6" s="40"/>
      <c r="J6" s="39">
        <v>3</v>
      </c>
      <c r="K6" s="39"/>
      <c r="L6" s="40"/>
      <c r="M6" s="40"/>
      <c r="N6" s="39">
        <v>25</v>
      </c>
      <c r="O6" s="39"/>
      <c r="P6" s="40"/>
      <c r="Q6" s="40"/>
      <c r="R6" s="39">
        <v>0</v>
      </c>
      <c r="S6" s="39"/>
      <c r="T6" s="40"/>
      <c r="U6" s="40"/>
      <c r="V6" s="39">
        <v>3.3</v>
      </c>
      <c r="W6" s="39"/>
      <c r="X6" s="40"/>
      <c r="Y6" s="40"/>
      <c r="Z6" s="39">
        <v>6</v>
      </c>
      <c r="AA6" s="39"/>
      <c r="AB6" s="40"/>
      <c r="AC6" s="40"/>
      <c r="AD6" s="39">
        <v>3.3</v>
      </c>
      <c r="AE6" s="39"/>
      <c r="AF6" s="40"/>
      <c r="AG6" s="40"/>
      <c r="AH6" s="39">
        <v>10</v>
      </c>
      <c r="AI6" s="39"/>
      <c r="AJ6" s="40"/>
      <c r="AK6" s="40"/>
      <c r="AL6" s="39">
        <v>3.3</v>
      </c>
      <c r="AM6" s="39"/>
      <c r="AN6" s="40"/>
      <c r="AO6" s="40"/>
      <c r="AP6" s="39">
        <v>4</v>
      </c>
      <c r="AQ6" s="39"/>
      <c r="AR6" s="40"/>
      <c r="AS6" s="40"/>
      <c r="AT6" s="41">
        <v>10</v>
      </c>
      <c r="AU6" s="40"/>
      <c r="AV6" s="40"/>
      <c r="AW6" s="40"/>
      <c r="AX6" s="41">
        <v>25</v>
      </c>
      <c r="AY6" s="40"/>
      <c r="AZ6" s="40"/>
      <c r="BA6" s="40"/>
      <c r="BB6" s="42">
        <f>SUM(B6:AX6)</f>
        <v>99.899999999999991</v>
      </c>
      <c r="BC6" s="39"/>
    </row>
    <row r="7" spans="1:58" x14ac:dyDescent="0.3">
      <c r="A7" s="39"/>
      <c r="B7" s="39"/>
      <c r="C7" s="39"/>
      <c r="D7" s="40"/>
      <c r="E7" s="40"/>
      <c r="F7" s="39"/>
      <c r="G7" s="39"/>
      <c r="H7" s="40"/>
      <c r="I7" s="40"/>
      <c r="J7" s="39"/>
      <c r="K7" s="39"/>
      <c r="L7" s="40"/>
      <c r="M7" s="40"/>
      <c r="N7" s="39"/>
      <c r="O7" s="39"/>
      <c r="P7" s="40"/>
      <c r="Q7" s="40"/>
      <c r="R7" s="39"/>
      <c r="S7" s="39"/>
      <c r="T7" s="40"/>
      <c r="U7" s="40"/>
      <c r="V7" s="40"/>
      <c r="W7" s="40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</row>
    <row r="8" spans="1:58" x14ac:dyDescent="0.3">
      <c r="A8" s="43" t="s">
        <v>5</v>
      </c>
      <c r="B8" s="44">
        <v>0.03</v>
      </c>
      <c r="C8" s="39">
        <v>30</v>
      </c>
      <c r="D8" s="40"/>
      <c r="E8" s="40"/>
      <c r="F8" s="39"/>
      <c r="G8" s="39"/>
      <c r="H8" s="39"/>
      <c r="I8" s="39"/>
      <c r="J8" s="39"/>
      <c r="K8" s="39"/>
      <c r="L8" s="39"/>
      <c r="M8" s="39"/>
      <c r="N8" s="39"/>
      <c r="O8" s="39"/>
      <c r="P8" s="40"/>
      <c r="Q8" s="40"/>
      <c r="R8" s="39"/>
      <c r="S8" s="39"/>
      <c r="T8" s="40"/>
      <c r="U8" s="40"/>
      <c r="V8" s="40"/>
      <c r="W8" s="40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</row>
    <row r="9" spans="1:58" x14ac:dyDescent="0.3">
      <c r="A9" s="43" t="s">
        <v>7</v>
      </c>
      <c r="B9" s="44">
        <v>0.04</v>
      </c>
      <c r="C9" s="39">
        <v>30</v>
      </c>
      <c r="D9" s="40"/>
      <c r="E9" s="40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0"/>
      <c r="R9" s="39"/>
      <c r="S9" s="39"/>
      <c r="T9" s="40"/>
      <c r="U9" s="40"/>
      <c r="V9" s="40"/>
      <c r="W9" s="40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</row>
    <row r="10" spans="1:58" x14ac:dyDescent="0.3">
      <c r="A10" s="43" t="s">
        <v>8</v>
      </c>
      <c r="B10" s="44">
        <v>0.03</v>
      </c>
      <c r="C10" s="39">
        <v>30</v>
      </c>
      <c r="D10" s="40"/>
      <c r="E10" s="40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40"/>
      <c r="Q10" s="40"/>
      <c r="R10" s="39"/>
      <c r="S10" s="39"/>
      <c r="T10" s="40"/>
      <c r="U10" s="40"/>
      <c r="V10" s="40"/>
      <c r="W10" s="40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</row>
    <row r="11" spans="1:58" x14ac:dyDescent="0.3">
      <c r="A11" s="43" t="s">
        <v>3</v>
      </c>
      <c r="B11" s="44">
        <v>0.25</v>
      </c>
      <c r="C11" s="39">
        <v>150</v>
      </c>
      <c r="D11" s="40"/>
      <c r="E11" s="40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39"/>
      <c r="S11" s="39"/>
      <c r="T11" s="40"/>
      <c r="U11" s="40"/>
      <c r="V11" s="40"/>
      <c r="W11" s="40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</row>
    <row r="12" spans="1:58" x14ac:dyDescent="0.3">
      <c r="A12" s="43" t="s">
        <v>32</v>
      </c>
      <c r="B12" s="45">
        <v>0</v>
      </c>
      <c r="C12" s="39">
        <v>20</v>
      </c>
      <c r="D12" s="40"/>
      <c r="E12" s="40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40"/>
      <c r="Q12" s="40"/>
      <c r="R12" s="39"/>
      <c r="S12" s="39"/>
      <c r="T12" s="40"/>
      <c r="U12" s="40"/>
      <c r="V12" s="40"/>
      <c r="W12" s="40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</row>
    <row r="13" spans="1:58" x14ac:dyDescent="0.3">
      <c r="A13" s="43" t="s">
        <v>10</v>
      </c>
      <c r="B13" s="45">
        <v>3.3000000000000002E-2</v>
      </c>
      <c r="C13" s="39">
        <v>20</v>
      </c>
      <c r="D13" s="40"/>
      <c r="E13" s="40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40"/>
      <c r="Q13" s="40"/>
      <c r="R13" s="39"/>
      <c r="S13" s="39"/>
      <c r="T13" s="40"/>
      <c r="U13" s="40"/>
      <c r="V13" s="40"/>
      <c r="W13" s="40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</row>
    <row r="14" spans="1:58" x14ac:dyDescent="0.3">
      <c r="A14" s="43" t="s">
        <v>27</v>
      </c>
      <c r="B14" s="44">
        <v>0.06</v>
      </c>
      <c r="C14" s="39">
        <v>30</v>
      </c>
      <c r="D14" s="40"/>
      <c r="E14" s="40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0"/>
      <c r="Q14" s="40"/>
      <c r="R14" s="39"/>
      <c r="S14" s="39"/>
      <c r="T14" s="40"/>
      <c r="U14" s="40"/>
      <c r="V14" s="40"/>
      <c r="W14" s="40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</row>
    <row r="15" spans="1:58" x14ac:dyDescent="0.3">
      <c r="A15" s="43" t="s">
        <v>11</v>
      </c>
      <c r="B15" s="45">
        <v>3.3000000000000002E-2</v>
      </c>
      <c r="C15" s="39">
        <v>20</v>
      </c>
      <c r="D15" s="40"/>
      <c r="E15" s="40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40"/>
      <c r="Q15" s="40"/>
      <c r="R15" s="39"/>
      <c r="S15" s="39"/>
      <c r="T15" s="40"/>
      <c r="U15" s="40"/>
      <c r="V15" s="40"/>
      <c r="W15" s="40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</row>
    <row r="16" spans="1:58" x14ac:dyDescent="0.3">
      <c r="A16" s="43" t="s">
        <v>9</v>
      </c>
      <c r="B16" s="44">
        <v>0.1</v>
      </c>
      <c r="C16" s="39">
        <v>100</v>
      </c>
      <c r="D16" s="40"/>
      <c r="E16" s="40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39"/>
      <c r="S16" s="39"/>
      <c r="T16" s="40"/>
      <c r="U16" s="40"/>
      <c r="V16" s="40"/>
      <c r="W16" s="40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</row>
    <row r="17" spans="1:55" x14ac:dyDescent="0.3">
      <c r="A17" s="43" t="s">
        <v>12</v>
      </c>
      <c r="B17" s="45">
        <v>3.3000000000000002E-2</v>
      </c>
      <c r="C17" s="39">
        <v>20</v>
      </c>
      <c r="D17" s="40"/>
      <c r="E17" s="40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40"/>
      <c r="Q17" s="40"/>
      <c r="R17" s="39"/>
      <c r="S17" s="39"/>
      <c r="T17" s="40"/>
      <c r="U17" s="40"/>
      <c r="V17" s="40"/>
      <c r="W17" s="40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</row>
    <row r="18" spans="1:55" x14ac:dyDescent="0.3">
      <c r="A18" s="43" t="s">
        <v>26</v>
      </c>
      <c r="B18" s="44">
        <v>0.04</v>
      </c>
      <c r="C18" s="39">
        <v>10</v>
      </c>
      <c r="D18" s="40"/>
      <c r="E18" s="40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40"/>
      <c r="Q18" s="40"/>
      <c r="R18" s="39"/>
      <c r="S18" s="39"/>
      <c r="T18" s="40"/>
      <c r="U18" s="40"/>
      <c r="V18" s="40"/>
      <c r="W18" s="40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</row>
    <row r="19" spans="1:55" x14ac:dyDescent="0.3">
      <c r="A19" s="43" t="s">
        <v>6</v>
      </c>
      <c r="B19" s="44">
        <v>0.1</v>
      </c>
      <c r="C19" s="39">
        <v>120</v>
      </c>
      <c r="D19" s="40"/>
      <c r="E19" s="40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40"/>
      <c r="Q19" s="40"/>
      <c r="R19" s="39"/>
      <c r="S19" s="39"/>
      <c r="T19" s="40"/>
      <c r="U19" s="40"/>
      <c r="V19" s="40"/>
      <c r="W19" s="40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</row>
    <row r="20" spans="1:55" ht="15.6" x14ac:dyDescent="0.3">
      <c r="A20" s="43" t="s">
        <v>4</v>
      </c>
      <c r="B20" s="44">
        <v>0.25</v>
      </c>
      <c r="C20" s="39"/>
      <c r="D20" s="39"/>
      <c r="E20" s="39"/>
      <c r="F20" s="46"/>
      <c r="G20" s="39"/>
      <c r="H20" s="39"/>
      <c r="I20" s="39"/>
      <c r="J20" s="39"/>
      <c r="K20" s="39"/>
      <c r="L20" s="40"/>
      <c r="M20" s="40"/>
      <c r="N20" s="39"/>
      <c r="O20" s="39"/>
      <c r="P20" s="40"/>
      <c r="Q20" s="40"/>
      <c r="R20" s="39"/>
      <c r="S20" s="39"/>
      <c r="T20" s="40"/>
      <c r="U20" s="40"/>
      <c r="V20" s="40"/>
      <c r="W20" s="40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</row>
    <row r="21" spans="1:55" ht="15.6" x14ac:dyDescent="0.3">
      <c r="A21" s="47"/>
      <c r="B21" s="39"/>
      <c r="C21" s="39"/>
      <c r="D21" s="40"/>
      <c r="E21" s="40"/>
      <c r="F21" s="39"/>
      <c r="G21" s="39"/>
      <c r="H21" s="40"/>
      <c r="I21" s="40"/>
      <c r="J21" s="39"/>
      <c r="K21" s="39"/>
      <c r="L21" s="40"/>
      <c r="M21" s="40"/>
      <c r="N21" s="39"/>
      <c r="O21" s="39"/>
      <c r="P21" s="40"/>
      <c r="Q21" s="40"/>
      <c r="R21" s="39"/>
      <c r="S21" s="39"/>
      <c r="T21" s="40"/>
      <c r="U21" s="40"/>
      <c r="V21" s="40"/>
      <c r="W21" s="40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</row>
    <row r="22" spans="1:55" x14ac:dyDescent="0.3">
      <c r="A22" s="39"/>
      <c r="B22" s="48">
        <f>SUM(B8:B20)</f>
        <v>0.999</v>
      </c>
      <c r="C22" s="39"/>
      <c r="D22" s="40"/>
      <c r="E22" s="40"/>
      <c r="F22" s="39"/>
      <c r="G22" s="39"/>
      <c r="H22" s="40"/>
      <c r="I22" s="40"/>
      <c r="J22" s="39"/>
      <c r="K22" s="39"/>
      <c r="L22" s="40"/>
      <c r="M22" s="40"/>
      <c r="N22" s="39"/>
      <c r="O22" s="39"/>
      <c r="P22" s="40"/>
      <c r="Q22" s="40"/>
      <c r="R22" s="39"/>
      <c r="S22" s="39"/>
      <c r="T22" s="40"/>
      <c r="U22" s="40"/>
      <c r="V22" s="40"/>
      <c r="W22" s="40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</row>
    <row r="23" spans="1:55" x14ac:dyDescent="0.3">
      <c r="A23" s="39"/>
      <c r="B23" s="39"/>
      <c r="C23" s="39"/>
      <c r="D23" s="40"/>
      <c r="E23" s="40"/>
      <c r="F23" s="39"/>
      <c r="G23" s="39"/>
      <c r="H23" s="40"/>
      <c r="I23" s="40"/>
      <c r="J23" s="39"/>
      <c r="K23" s="39"/>
      <c r="L23" s="40"/>
      <c r="M23" s="40"/>
      <c r="N23" s="39"/>
      <c r="O23" s="39"/>
      <c r="P23" s="40"/>
      <c r="Q23" s="40"/>
      <c r="R23" s="39"/>
      <c r="S23" s="39"/>
      <c r="T23" s="40"/>
      <c r="U23" s="40"/>
      <c r="V23" s="40"/>
      <c r="W23" s="40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</row>
    <row r="24" spans="1:55" x14ac:dyDescent="0.3">
      <c r="A24" s="39"/>
      <c r="B24" s="39"/>
      <c r="C24" s="39"/>
      <c r="D24" s="40"/>
      <c r="E24" s="40"/>
      <c r="F24" s="39"/>
      <c r="G24" s="39"/>
      <c r="H24" s="40"/>
      <c r="I24" s="40"/>
      <c r="J24" s="39"/>
      <c r="K24" s="39"/>
      <c r="L24" s="40"/>
      <c r="M24" s="40"/>
      <c r="N24" s="39"/>
      <c r="O24" s="39"/>
      <c r="P24" s="40"/>
      <c r="Q24" s="40"/>
      <c r="R24" s="39"/>
      <c r="S24" s="39"/>
      <c r="T24" s="40"/>
      <c r="U24" s="40"/>
      <c r="V24" s="40"/>
      <c r="W24" s="40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</row>
  </sheetData>
  <sheetProtection sheet="1"/>
  <dataConsolidate/>
  <phoneticPr fontId="3" type="noConversion"/>
  <pageMargins left="0.7" right="0.7" top="0.75" bottom="0.75" header="0.3" footer="0.3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EDHS7090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Barone, Nicholas A. (Nick) (nab5d)</dc:creator>
  <cp:lastModifiedBy>Barone, Nicholas A. (Nick) (nab5d)</cp:lastModifiedBy>
  <dcterms:created xsi:type="dcterms:W3CDTF">2010-09-30T21:09:44Z</dcterms:created>
  <dcterms:modified xsi:type="dcterms:W3CDTF">2016-08-24T20:58:13Z</dcterms:modified>
</cp:coreProperties>
</file>